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ern.varde.dk\dfs\Home\ssre\appl\"/>
    </mc:Choice>
  </mc:AlternateContent>
  <bookViews>
    <workbookView xWindow="0" yWindow="0" windowWidth="20325" windowHeight="849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42" i="1" l="1"/>
  <c r="F56" i="1" l="1"/>
  <c r="F55" i="1"/>
  <c r="F54" i="1"/>
  <c r="F32" i="1" l="1"/>
  <c r="F48" i="1"/>
  <c r="F10" i="1" l="1"/>
  <c r="F9" i="1"/>
  <c r="F8" i="1"/>
  <c r="F7" i="1"/>
  <c r="F41" i="1" l="1"/>
  <c r="F53" i="1" l="1"/>
  <c r="G28" i="1"/>
  <c r="G35" i="1" s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6" i="1"/>
  <c r="F28" i="1" l="1"/>
  <c r="F35" i="1" s="1"/>
  <c r="F36" i="1" s="1"/>
  <c r="F43" i="1" s="1"/>
  <c r="G36" i="1"/>
  <c r="G43" i="1" s="1"/>
  <c r="G50" i="1" l="1"/>
  <c r="F50" i="1"/>
</calcChain>
</file>

<file path=xl/sharedStrings.xml><?xml version="1.0" encoding="utf-8"?>
<sst xmlns="http://schemas.openxmlformats.org/spreadsheetml/2006/main" count="54" uniqueCount="43">
  <si>
    <t>Ex. moms</t>
  </si>
  <si>
    <t>Før moms 8,7%</t>
  </si>
  <si>
    <t>udbetalt</t>
  </si>
  <si>
    <t>Samlet tilskud før moms</t>
  </si>
  <si>
    <t>I alt</t>
  </si>
  <si>
    <t xml:space="preserve">Rest: </t>
  </si>
  <si>
    <t>Budget</t>
  </si>
  <si>
    <t>Bevilgede tilskud og udbetalte garantier</t>
  </si>
  <si>
    <t xml:space="preserve">Til disp. før garantier og bevillinger  </t>
  </si>
  <si>
    <t>Bevillinger af underskudsgarantier:</t>
  </si>
  <si>
    <t>Rest efter udbetaling af garantier</t>
  </si>
  <si>
    <t xml:space="preserve">I alt </t>
  </si>
  <si>
    <t>Ansøgninger til behandling i udvalget:</t>
  </si>
  <si>
    <t>Rest efter evt. udbetaling af ansøgninger</t>
  </si>
  <si>
    <t xml:space="preserve">Afslag: </t>
  </si>
  <si>
    <t>Andre Kulturelle Arrangementer 2018 -  konto 3644020*</t>
  </si>
  <si>
    <t>Bevilgede tilskud i 2018</t>
  </si>
  <si>
    <t>Sag nr.  18.157/dok. 18163-18</t>
  </si>
  <si>
    <t>Børnenes Udstilling 2018</t>
  </si>
  <si>
    <t>Sand i Øjet underskudsgaranti 2018</t>
  </si>
  <si>
    <t>FolkSkovlund 2018</t>
  </si>
  <si>
    <t>Kunstrunden 2018</t>
  </si>
  <si>
    <t>Jazz på dansk</t>
  </si>
  <si>
    <t>Børnemusikfestival Blaabjerg</t>
  </si>
  <si>
    <t>Vestjyllandsudstillingen underskudsgaranti 2017</t>
  </si>
  <si>
    <t>Partnerskabsaftale Spil Dansk fra 2018</t>
  </si>
  <si>
    <t>Partnerskabsaftale Skulptur Ølgod fra 2018</t>
  </si>
  <si>
    <t xml:space="preserve">Dansens dag </t>
  </si>
  <si>
    <t>KS 18</t>
  </si>
  <si>
    <t>Overført midler fra 2017</t>
  </si>
  <si>
    <t>Kulturdagene 2018</t>
  </si>
  <si>
    <t>Sommerkoncerter 2018</t>
  </si>
  <si>
    <t>Historisk Samfund Ribe Amt</t>
  </si>
  <si>
    <t>Cabaret med revyviser</t>
  </si>
  <si>
    <t>Frello-projekt 2018</t>
  </si>
  <si>
    <t>tilførte midler pr. 20. aug. 2018</t>
  </si>
  <si>
    <t>Ansager Børnemusikfestival</t>
  </si>
  <si>
    <t>Vestjyllandsudstillingen underskudsgaranti 2018</t>
  </si>
  <si>
    <t>Børnenes Udstilling 2019</t>
  </si>
  <si>
    <t>Kunstrunden 2019</t>
  </si>
  <si>
    <t>15.10.2018</t>
  </si>
  <si>
    <t>HATS 2018</t>
  </si>
  <si>
    <t xml:space="preserve">Kunstrunden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</si>
</sst>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kr.&quot;* #,##0.00_);_(&quot;kr.&quot;* \(#,##0.00\);_(&quot;kr.&quot;* &quot;-&quot;??_);_(@_)"/>
    <numFmt numFmtId="165" formatCode="_ &quot;kr.&quot;\ * #,##0_ ;_ &quot;kr.&quot;\ * \-#,##0_ ;_ &quot;kr.&quot;\ * &quot;-&quot;??_ ;_ @_ "/>
    <numFmt numFmtId="166" formatCode="_(&quot;kr.&quot;* #,##0_);_(&quot;kr.&quot;* \(#,##0\);_(&quot;kr.&quot;* &quot;-&quot;??_);_(@_)"/>
    <numFmt numFmtId="167" formatCode="&quot;kr.&quot;#,##0_);[Red]\(&quot;kr.&quot;#,##0\)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1" xfId="0" applyFont="1" applyBorder="1"/>
    <xf numFmtId="0" fontId="4" fillId="0" borderId="2" xfId="0" applyFont="1" applyBorder="1"/>
    <xf numFmtId="0" fontId="0" fillId="0" borderId="2" xfId="0" applyBorder="1"/>
    <xf numFmtId="164" fontId="0" fillId="0" borderId="3" xfId="0" applyNumberFormat="1" applyBorder="1"/>
    <xf numFmtId="0" fontId="0" fillId="0" borderId="3" xfId="0" applyBorder="1"/>
    <xf numFmtId="0" fontId="2" fillId="0" borderId="7" xfId="0" applyFont="1" applyBorder="1"/>
    <xf numFmtId="0" fontId="4" fillId="0" borderId="0" xfId="0" applyFont="1" applyBorder="1"/>
    <xf numFmtId="0" fontId="0" fillId="0" borderId="0" xfId="0" applyBorder="1"/>
    <xf numFmtId="0" fontId="5" fillId="0" borderId="0" xfId="0" applyFont="1" applyBorder="1"/>
    <xf numFmtId="164" fontId="2" fillId="0" borderId="8" xfId="0" applyNumberFormat="1" applyFont="1" applyBorder="1"/>
    <xf numFmtId="0" fontId="0" fillId="0" borderId="8" xfId="0" applyBorder="1"/>
    <xf numFmtId="0" fontId="6" fillId="0" borderId="0" xfId="0" applyFont="1" applyBorder="1"/>
    <xf numFmtId="164" fontId="0" fillId="0" borderId="8" xfId="0" applyNumberFormat="1" applyBorder="1"/>
    <xf numFmtId="0" fontId="0" fillId="0" borderId="7" xfId="0" applyBorder="1"/>
    <xf numFmtId="165" fontId="6" fillId="0" borderId="0" xfId="0" applyNumberFormat="1" applyFont="1" applyBorder="1"/>
    <xf numFmtId="166" fontId="0" fillId="0" borderId="8" xfId="0" applyNumberFormat="1" applyBorder="1"/>
    <xf numFmtId="0" fontId="0" fillId="0" borderId="7" xfId="0" applyFont="1" applyBorder="1"/>
    <xf numFmtId="166" fontId="0" fillId="0" borderId="8" xfId="0" applyNumberFormat="1" applyFont="1" applyBorder="1"/>
    <xf numFmtId="0" fontId="0" fillId="0" borderId="0" xfId="0" applyFont="1" applyBorder="1"/>
    <xf numFmtId="0" fontId="2" fillId="0" borderId="0" xfId="0" applyFont="1" applyBorder="1"/>
    <xf numFmtId="166" fontId="0" fillId="0" borderId="0" xfId="0" applyNumberFormat="1" applyFont="1" applyBorder="1"/>
    <xf numFmtId="166" fontId="0" fillId="0" borderId="9" xfId="0" applyNumberFormat="1" applyFont="1" applyBorder="1"/>
    <xf numFmtId="166" fontId="6" fillId="0" borderId="0" xfId="0" applyNumberFormat="1" applyFont="1" applyBorder="1"/>
    <xf numFmtId="0" fontId="0" fillId="0" borderId="10" xfId="0" applyFont="1" applyBorder="1"/>
    <xf numFmtId="165" fontId="6" fillId="0" borderId="11" xfId="0" applyNumberFormat="1" applyFont="1" applyBorder="1"/>
    <xf numFmtId="166" fontId="0" fillId="0" borderId="12" xfId="0" applyNumberFormat="1" applyBorder="1"/>
    <xf numFmtId="165" fontId="5" fillId="0" borderId="0" xfId="0" applyNumberFormat="1" applyFont="1" applyBorder="1"/>
    <xf numFmtId="166" fontId="2" fillId="0" borderId="8" xfId="0" applyNumberFormat="1" applyFont="1" applyBorder="1"/>
    <xf numFmtId="0" fontId="2" fillId="0" borderId="4" xfId="0" applyFont="1" applyBorder="1"/>
    <xf numFmtId="0" fontId="0" fillId="0" borderId="5" xfId="0" applyBorder="1"/>
    <xf numFmtId="166" fontId="0" fillId="0" borderId="6" xfId="0" applyNumberFormat="1" applyBorder="1"/>
    <xf numFmtId="166" fontId="0" fillId="0" borderId="0" xfId="0" applyNumberFormat="1" applyBorder="1"/>
    <xf numFmtId="0" fontId="0" fillId="0" borderId="10" xfId="0" applyBorder="1"/>
    <xf numFmtId="0" fontId="5" fillId="0" borderId="7" xfId="0" applyFont="1" applyBorder="1"/>
    <xf numFmtId="165" fontId="5" fillId="0" borderId="0" xfId="0" applyNumberFormat="1" applyFont="1" applyBorder="1" applyAlignment="1">
      <alignment horizontal="right" indent="1"/>
    </xf>
    <xf numFmtId="166" fontId="5" fillId="0" borderId="0" xfId="0" applyNumberFormat="1" applyFont="1" applyBorder="1"/>
    <xf numFmtId="0" fontId="7" fillId="0" borderId="7" xfId="0" applyFont="1" applyBorder="1"/>
    <xf numFmtId="0" fontId="7" fillId="0" borderId="0" xfId="0" applyFont="1" applyBorder="1"/>
    <xf numFmtId="166" fontId="7" fillId="0" borderId="0" xfId="0" applyNumberFormat="1" applyFont="1" applyBorder="1"/>
    <xf numFmtId="165" fontId="7" fillId="0" borderId="11" xfId="0" applyNumberFormat="1" applyFont="1" applyBorder="1"/>
    <xf numFmtId="166" fontId="7" fillId="0" borderId="11" xfId="0" applyNumberFormat="1" applyFont="1" applyBorder="1"/>
    <xf numFmtId="164" fontId="5" fillId="0" borderId="0" xfId="0" applyNumberFormat="1" applyFont="1" applyBorder="1"/>
    <xf numFmtId="0" fontId="8" fillId="0" borderId="7" xfId="0" applyFont="1" applyBorder="1"/>
    <xf numFmtId="0" fontId="8" fillId="0" borderId="0" xfId="0" applyFont="1" applyBorder="1"/>
    <xf numFmtId="164" fontId="0" fillId="0" borderId="0" xfId="0" applyNumberFormat="1" applyBorder="1"/>
    <xf numFmtId="0" fontId="9" fillId="0" borderId="10" xfId="0" applyFont="1" applyBorder="1"/>
    <xf numFmtId="166" fontId="10" fillId="0" borderId="0" xfId="0" applyNumberFormat="1" applyFont="1" applyBorder="1"/>
    <xf numFmtId="166" fontId="5" fillId="0" borderId="13" xfId="0" applyNumberFormat="1" applyFont="1" applyBorder="1"/>
    <xf numFmtId="166" fontId="5" fillId="0" borderId="14" xfId="0" applyNumberFormat="1" applyFont="1" applyBorder="1"/>
    <xf numFmtId="166" fontId="2" fillId="0" borderId="0" xfId="0" applyNumberFormat="1" applyFont="1" applyBorder="1"/>
    <xf numFmtId="0" fontId="1" fillId="0" borderId="7" xfId="0" applyFont="1" applyBorder="1"/>
    <xf numFmtId="0" fontId="1" fillId="0" borderId="0" xfId="0" applyFont="1" applyBorder="1"/>
    <xf numFmtId="165" fontId="1" fillId="0" borderId="0" xfId="0" applyNumberFormat="1" applyFont="1" applyBorder="1"/>
    <xf numFmtId="166" fontId="1" fillId="0" borderId="11" xfId="0" applyNumberFormat="1" applyFont="1" applyBorder="1"/>
    <xf numFmtId="166" fontId="2" fillId="0" borderId="15" xfId="0" applyNumberFormat="1" applyFont="1" applyBorder="1"/>
    <xf numFmtId="0" fontId="6" fillId="0" borderId="7" xfId="0" applyFont="1" applyFill="1" applyBorder="1"/>
    <xf numFmtId="0" fontId="6" fillId="0" borderId="0" xfId="0" applyFont="1"/>
    <xf numFmtId="0" fontId="6" fillId="0" borderId="0" xfId="0" applyFont="1" applyFill="1" applyBorder="1"/>
    <xf numFmtId="0" fontId="2" fillId="0" borderId="0" xfId="0" applyFont="1"/>
    <xf numFmtId="14" fontId="0" fillId="0" borderId="0" xfId="0" applyNumberFormat="1"/>
    <xf numFmtId="0" fontId="0" fillId="0" borderId="4" xfId="0" applyBorder="1"/>
    <xf numFmtId="0" fontId="2" fillId="0" borderId="5" xfId="0" applyFont="1" applyBorder="1"/>
    <xf numFmtId="166" fontId="0" fillId="0" borderId="5" xfId="0" applyNumberFormat="1" applyFont="1" applyBorder="1"/>
    <xf numFmtId="0" fontId="0" fillId="0" borderId="16" xfId="0" applyBorder="1"/>
    <xf numFmtId="167" fontId="0" fillId="0" borderId="0" xfId="0" applyNumberFormat="1" applyFont="1" applyBorder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zoomScaleNormal="100" workbookViewId="0">
      <selection activeCell="A47" sqref="A47"/>
    </sheetView>
  </sheetViews>
  <sheetFormatPr defaultRowHeight="15" x14ac:dyDescent="0.25"/>
  <cols>
    <col min="5" max="5" width="15.28515625" customWidth="1"/>
    <col min="6" max="6" width="15.85546875" customWidth="1"/>
    <col min="7" max="7" width="14" customWidth="1"/>
    <col min="8" max="8" width="14.140625" customWidth="1"/>
  </cols>
  <sheetData>
    <row r="1" spans="1:8" x14ac:dyDescent="0.25">
      <c r="A1" s="66" t="s">
        <v>15</v>
      </c>
      <c r="B1" s="67"/>
      <c r="C1" s="67"/>
      <c r="D1" s="67"/>
      <c r="E1" s="67"/>
      <c r="F1" s="67"/>
      <c r="G1" s="67"/>
      <c r="H1" s="68"/>
    </row>
    <row r="2" spans="1:8" ht="15.75" thickBot="1" x14ac:dyDescent="0.3">
      <c r="A2" s="69"/>
      <c r="B2" s="70"/>
      <c r="C2" s="70"/>
      <c r="D2" s="70"/>
      <c r="E2" s="70"/>
      <c r="F2" s="70"/>
      <c r="G2" s="70"/>
      <c r="H2" s="71"/>
    </row>
    <row r="3" spans="1:8" x14ac:dyDescent="0.25">
      <c r="A3" s="1"/>
      <c r="B3" s="2"/>
      <c r="C3" s="2"/>
      <c r="D3" s="3"/>
      <c r="E3" s="3"/>
      <c r="F3" s="3"/>
      <c r="G3" s="4"/>
      <c r="H3" s="5"/>
    </row>
    <row r="4" spans="1:8" x14ac:dyDescent="0.25">
      <c r="A4" s="6" t="s">
        <v>16</v>
      </c>
      <c r="B4" s="7"/>
      <c r="C4" s="7"/>
      <c r="D4" s="8"/>
      <c r="E4" s="8"/>
      <c r="F4" s="9" t="s">
        <v>0</v>
      </c>
      <c r="G4" s="10" t="s">
        <v>1</v>
      </c>
      <c r="H4" s="11"/>
    </row>
    <row r="5" spans="1:8" x14ac:dyDescent="0.25">
      <c r="A5" s="6"/>
      <c r="B5" s="7"/>
      <c r="C5" s="7"/>
      <c r="D5" s="8"/>
      <c r="E5" s="8"/>
      <c r="F5" s="12"/>
      <c r="G5" s="13"/>
      <c r="H5" s="11"/>
    </row>
    <row r="6" spans="1:8" x14ac:dyDescent="0.25">
      <c r="A6" s="14" t="s">
        <v>18</v>
      </c>
      <c r="B6" s="8"/>
      <c r="C6" s="8"/>
      <c r="D6" s="8"/>
      <c r="E6" s="8"/>
      <c r="F6" s="15">
        <f>G6*0.92</f>
        <v>17940</v>
      </c>
      <c r="G6" s="16">
        <v>19500</v>
      </c>
      <c r="H6" s="11" t="s">
        <v>2</v>
      </c>
    </row>
    <row r="7" spans="1:8" x14ac:dyDescent="0.25">
      <c r="A7" s="14" t="s">
        <v>20</v>
      </c>
      <c r="B7" s="8"/>
      <c r="C7" s="8"/>
      <c r="D7" s="8"/>
      <c r="E7" s="8"/>
      <c r="F7" s="15">
        <f>G7*0.92</f>
        <v>9200</v>
      </c>
      <c r="G7" s="16">
        <v>10000</v>
      </c>
      <c r="H7" s="11" t="s">
        <v>2</v>
      </c>
    </row>
    <row r="8" spans="1:8" x14ac:dyDescent="0.25">
      <c r="A8" s="17" t="s">
        <v>21</v>
      </c>
      <c r="B8" s="8"/>
      <c r="C8" s="8"/>
      <c r="D8" s="8"/>
      <c r="E8" s="8"/>
      <c r="F8" s="15">
        <f>G8*0.92</f>
        <v>3220</v>
      </c>
      <c r="G8" s="16">
        <v>3500</v>
      </c>
      <c r="H8" s="11" t="s">
        <v>2</v>
      </c>
    </row>
    <row r="9" spans="1:8" x14ac:dyDescent="0.25">
      <c r="A9" s="14" t="s">
        <v>22</v>
      </c>
      <c r="B9" s="8"/>
      <c r="C9" s="8"/>
      <c r="D9" s="8"/>
      <c r="E9" s="8"/>
      <c r="F9" s="15">
        <f>G9*0.92</f>
        <v>3680</v>
      </c>
      <c r="G9" s="16">
        <v>4000</v>
      </c>
      <c r="H9" s="11" t="s">
        <v>2</v>
      </c>
    </row>
    <row r="10" spans="1:8" x14ac:dyDescent="0.25">
      <c r="A10" s="14" t="s">
        <v>23</v>
      </c>
      <c r="B10" s="8"/>
      <c r="C10" s="8"/>
      <c r="D10" s="8"/>
      <c r="E10" s="8"/>
      <c r="F10" s="15">
        <f>G10*0.92</f>
        <v>3542</v>
      </c>
      <c r="G10" s="16">
        <v>3850</v>
      </c>
      <c r="H10" s="11" t="s">
        <v>2</v>
      </c>
    </row>
    <row r="11" spans="1:8" x14ac:dyDescent="0.25">
      <c r="A11" s="14" t="s">
        <v>24</v>
      </c>
      <c r="B11" s="8"/>
      <c r="C11" s="8"/>
      <c r="D11" s="8"/>
      <c r="E11" s="8"/>
      <c r="F11" s="15">
        <f t="shared" ref="F11:F26" si="0">G11*0.92</f>
        <v>18400</v>
      </c>
      <c r="G11" s="18">
        <v>20000</v>
      </c>
      <c r="H11" s="11" t="s">
        <v>2</v>
      </c>
    </row>
    <row r="12" spans="1:8" x14ac:dyDescent="0.25">
      <c r="A12" s="14" t="s">
        <v>25</v>
      </c>
      <c r="B12" s="8"/>
      <c r="C12" s="8"/>
      <c r="D12" s="8"/>
      <c r="E12" s="8"/>
      <c r="F12" s="15">
        <f t="shared" si="0"/>
        <v>36800</v>
      </c>
      <c r="G12" s="18">
        <v>40000</v>
      </c>
      <c r="H12" s="11"/>
    </row>
    <row r="13" spans="1:8" x14ac:dyDescent="0.25">
      <c r="A13" s="17" t="s">
        <v>26</v>
      </c>
      <c r="B13" s="19"/>
      <c r="C13" s="19"/>
      <c r="D13" s="19"/>
      <c r="E13" s="19"/>
      <c r="F13" s="15">
        <f t="shared" si="0"/>
        <v>32200</v>
      </c>
      <c r="G13" s="18">
        <v>35000</v>
      </c>
      <c r="H13" s="11"/>
    </row>
    <row r="14" spans="1:8" x14ac:dyDescent="0.25">
      <c r="A14" s="17" t="s">
        <v>27</v>
      </c>
      <c r="B14" s="8"/>
      <c r="C14" s="8"/>
      <c r="D14" s="8"/>
      <c r="E14" s="8"/>
      <c r="F14" s="15">
        <f t="shared" si="0"/>
        <v>4600</v>
      </c>
      <c r="G14" s="18">
        <v>5000</v>
      </c>
      <c r="H14" s="11" t="s">
        <v>2</v>
      </c>
    </row>
    <row r="15" spans="1:8" x14ac:dyDescent="0.25">
      <c r="A15" s="14" t="s">
        <v>31</v>
      </c>
      <c r="B15" s="8"/>
      <c r="C15" s="8"/>
      <c r="D15" s="8"/>
      <c r="E15" s="8"/>
      <c r="F15" s="15">
        <f t="shared" si="0"/>
        <v>21466.36</v>
      </c>
      <c r="G15" s="18">
        <v>23333</v>
      </c>
      <c r="H15" s="11" t="s">
        <v>2</v>
      </c>
    </row>
    <row r="16" spans="1:8" x14ac:dyDescent="0.25">
      <c r="A16" s="17" t="s">
        <v>30</v>
      </c>
      <c r="B16" s="19"/>
      <c r="C16" s="19"/>
      <c r="D16" s="19"/>
      <c r="E16" s="19"/>
      <c r="F16" s="15">
        <f t="shared" si="0"/>
        <v>36800</v>
      </c>
      <c r="G16" s="18">
        <v>40000</v>
      </c>
      <c r="H16" s="11" t="s">
        <v>2</v>
      </c>
    </row>
    <row r="17" spans="1:8" x14ac:dyDescent="0.25">
      <c r="A17" s="17" t="s">
        <v>36</v>
      </c>
      <c r="B17" s="20"/>
      <c r="C17" s="20"/>
      <c r="D17" s="20"/>
      <c r="E17" s="8"/>
      <c r="F17" s="21">
        <f>G17*0.92</f>
        <v>36800</v>
      </c>
      <c r="G17" s="22">
        <v>40000</v>
      </c>
      <c r="H17" s="11" t="s">
        <v>2</v>
      </c>
    </row>
    <row r="18" spans="1:8" x14ac:dyDescent="0.25">
      <c r="A18" s="17" t="s">
        <v>38</v>
      </c>
      <c r="B18" s="20"/>
      <c r="C18" s="20"/>
      <c r="D18" s="20"/>
      <c r="E18" s="8"/>
      <c r="F18" s="21">
        <f>G18*0.92</f>
        <v>18124</v>
      </c>
      <c r="G18" s="22">
        <v>19700</v>
      </c>
      <c r="H18" s="11"/>
    </row>
    <row r="19" spans="1:8" x14ac:dyDescent="0.25">
      <c r="A19" s="14" t="s">
        <v>39</v>
      </c>
      <c r="B19" s="8"/>
      <c r="C19" s="8"/>
      <c r="D19" s="8"/>
      <c r="E19" s="8"/>
      <c r="F19" s="15">
        <f t="shared" si="0"/>
        <v>0</v>
      </c>
      <c r="G19" s="18"/>
      <c r="H19" s="11"/>
    </row>
    <row r="20" spans="1:8" x14ac:dyDescent="0.25">
      <c r="A20" s="14" t="s">
        <v>41</v>
      </c>
      <c r="B20" s="8"/>
      <c r="C20" s="8"/>
      <c r="D20" s="8"/>
      <c r="E20" s="8"/>
      <c r="F20" s="15">
        <f t="shared" si="0"/>
        <v>16560</v>
      </c>
      <c r="G20" s="18">
        <v>18000</v>
      </c>
      <c r="H20" s="11"/>
    </row>
    <row r="21" spans="1:8" x14ac:dyDescent="0.25">
      <c r="A21" s="14"/>
      <c r="B21" s="8"/>
      <c r="C21" s="8"/>
      <c r="D21" s="8"/>
      <c r="E21" s="8"/>
      <c r="F21" s="15">
        <f t="shared" si="0"/>
        <v>0</v>
      </c>
      <c r="G21" s="18"/>
      <c r="H21" s="11"/>
    </row>
    <row r="22" spans="1:8" x14ac:dyDescent="0.25">
      <c r="A22" s="14"/>
      <c r="B22" s="8"/>
      <c r="C22" s="8"/>
      <c r="D22" s="8"/>
      <c r="E22" s="8"/>
      <c r="F22" s="15">
        <f t="shared" si="0"/>
        <v>0</v>
      </c>
      <c r="G22" s="18"/>
      <c r="H22" s="11"/>
    </row>
    <row r="23" spans="1:8" x14ac:dyDescent="0.25">
      <c r="A23" s="17"/>
      <c r="B23" s="20"/>
      <c r="C23" s="20"/>
      <c r="D23" s="20"/>
      <c r="E23" s="8"/>
      <c r="F23" s="23">
        <f>G23*0.92</f>
        <v>0</v>
      </c>
      <c r="G23" s="23"/>
      <c r="H23" s="24"/>
    </row>
    <row r="24" spans="1:8" x14ac:dyDescent="0.25">
      <c r="A24" s="14"/>
      <c r="B24" s="8"/>
      <c r="C24" s="8"/>
      <c r="D24" s="8"/>
      <c r="E24" s="8"/>
      <c r="F24" s="15">
        <f t="shared" si="0"/>
        <v>0</v>
      </c>
      <c r="G24" s="16"/>
      <c r="H24" s="11"/>
    </row>
    <row r="25" spans="1:8" x14ac:dyDescent="0.25">
      <c r="A25" s="14"/>
      <c r="B25" s="8"/>
      <c r="C25" s="8"/>
      <c r="D25" s="8"/>
      <c r="E25" s="8"/>
      <c r="F25" s="23">
        <f>G25*0.92</f>
        <v>0</v>
      </c>
      <c r="G25" s="23"/>
      <c r="H25" s="11"/>
    </row>
    <row r="26" spans="1:8" x14ac:dyDescent="0.25">
      <c r="A26" s="14"/>
      <c r="B26" s="8"/>
      <c r="C26" s="8"/>
      <c r="D26" s="8"/>
      <c r="E26" s="8"/>
      <c r="F26" s="25">
        <f t="shared" si="0"/>
        <v>0</v>
      </c>
      <c r="G26" s="26"/>
      <c r="H26" s="11"/>
    </row>
    <row r="27" spans="1:8" x14ac:dyDescent="0.25">
      <c r="A27" s="14"/>
      <c r="B27" s="8"/>
      <c r="C27" s="8"/>
      <c r="D27" s="8"/>
      <c r="E27" s="8"/>
      <c r="F27" s="15"/>
      <c r="G27" s="16"/>
      <c r="H27" s="11"/>
    </row>
    <row r="28" spans="1:8" x14ac:dyDescent="0.25">
      <c r="A28" s="6" t="s">
        <v>3</v>
      </c>
      <c r="B28" s="20"/>
      <c r="C28" s="20"/>
      <c r="D28" s="20"/>
      <c r="E28" s="20" t="s">
        <v>4</v>
      </c>
      <c r="F28" s="27">
        <f>SUM(F6:F26)</f>
        <v>259332.36</v>
      </c>
      <c r="G28" s="28">
        <f>SUM(G6:G26)</f>
        <v>281883</v>
      </c>
      <c r="H28" s="11"/>
    </row>
    <row r="29" spans="1:8" ht="15.75" thickBot="1" x14ac:dyDescent="0.3">
      <c r="A29" s="29"/>
      <c r="B29" s="30"/>
      <c r="C29" s="30"/>
      <c r="D29" s="30"/>
      <c r="E29" s="30"/>
      <c r="F29" s="30"/>
      <c r="G29" s="31"/>
      <c r="H29" s="11"/>
    </row>
    <row r="30" spans="1:8" x14ac:dyDescent="0.25">
      <c r="A30" s="6" t="s">
        <v>5</v>
      </c>
      <c r="B30" s="8"/>
      <c r="C30" s="8"/>
      <c r="D30" s="8"/>
      <c r="E30" s="8"/>
      <c r="F30" s="8"/>
      <c r="G30" s="32"/>
      <c r="H30" s="33"/>
    </row>
    <row r="31" spans="1:8" x14ac:dyDescent="0.25">
      <c r="A31" s="34" t="s">
        <v>6</v>
      </c>
      <c r="B31" s="9"/>
      <c r="C31" s="9"/>
      <c r="D31" s="9"/>
      <c r="E31" s="9"/>
      <c r="F31" s="35">
        <v>214700</v>
      </c>
      <c r="G31" s="36">
        <v>233370</v>
      </c>
      <c r="H31" s="33"/>
    </row>
    <row r="32" spans="1:8" x14ac:dyDescent="0.25">
      <c r="A32" s="34" t="s">
        <v>29</v>
      </c>
      <c r="B32" s="9"/>
      <c r="C32" s="9"/>
      <c r="D32" s="9"/>
      <c r="E32" s="9"/>
      <c r="F32" s="35">
        <f>G32*0.92</f>
        <v>18400</v>
      </c>
      <c r="G32" s="36">
        <v>20000</v>
      </c>
      <c r="H32" s="33"/>
    </row>
    <row r="33" spans="1:8" x14ac:dyDescent="0.25">
      <c r="A33" s="34" t="s">
        <v>35</v>
      </c>
      <c r="B33" s="9"/>
      <c r="C33" s="9"/>
      <c r="D33" s="9"/>
      <c r="E33" s="9"/>
      <c r="F33" s="27">
        <v>100000</v>
      </c>
      <c r="G33" s="36">
        <v>108695</v>
      </c>
      <c r="H33" s="33"/>
    </row>
    <row r="34" spans="1:8" x14ac:dyDescent="0.25">
      <c r="A34" s="37"/>
      <c r="B34" s="38"/>
      <c r="C34" s="38"/>
      <c r="D34" s="38"/>
      <c r="E34" s="38"/>
      <c r="F34" s="38"/>
      <c r="G34" s="39"/>
      <c r="H34" s="33"/>
    </row>
    <row r="35" spans="1:8" x14ac:dyDescent="0.25">
      <c r="A35" s="37" t="s">
        <v>7</v>
      </c>
      <c r="B35" s="38"/>
      <c r="C35" s="38"/>
      <c r="D35" s="38"/>
      <c r="E35" s="38"/>
      <c r="F35" s="40">
        <f>F28</f>
        <v>259332.36</v>
      </c>
      <c r="G35" s="41">
        <f>G28</f>
        <v>281883</v>
      </c>
      <c r="H35" s="33"/>
    </row>
    <row r="36" spans="1:8" x14ac:dyDescent="0.25">
      <c r="A36" s="6" t="s">
        <v>8</v>
      </c>
      <c r="B36" s="20"/>
      <c r="C36" s="20"/>
      <c r="D36" s="20"/>
      <c r="E36" s="20" t="s">
        <v>4</v>
      </c>
      <c r="F36" s="36">
        <f>F31+F32+F33-F35</f>
        <v>73767.640000000014</v>
      </c>
      <c r="G36" s="36">
        <f>SUM(G31+G32+G33-G34-G35)</f>
        <v>80182</v>
      </c>
      <c r="H36" s="33"/>
    </row>
    <row r="37" spans="1:8" x14ac:dyDescent="0.25">
      <c r="A37" s="6"/>
      <c r="B37" s="20"/>
      <c r="C37" s="20"/>
      <c r="D37" s="20"/>
      <c r="E37" s="20"/>
      <c r="F37" s="42"/>
      <c r="G37" s="42"/>
      <c r="H37" s="33"/>
    </row>
    <row r="38" spans="1:8" x14ac:dyDescent="0.25">
      <c r="A38" s="14"/>
      <c r="B38" s="8"/>
      <c r="C38" s="8"/>
      <c r="D38" s="8"/>
      <c r="E38" s="8"/>
      <c r="F38" s="8"/>
      <c r="G38" s="8"/>
      <c r="H38" s="33"/>
    </row>
    <row r="39" spans="1:8" ht="15.75" x14ac:dyDescent="0.25">
      <c r="A39" s="43" t="s">
        <v>9</v>
      </c>
      <c r="B39" s="44"/>
      <c r="C39" s="44"/>
      <c r="D39" s="44"/>
      <c r="E39" s="8"/>
      <c r="F39" s="8"/>
      <c r="G39" s="45"/>
      <c r="H39" s="46"/>
    </row>
    <row r="40" spans="1:8" x14ac:dyDescent="0.25">
      <c r="A40" s="14"/>
      <c r="B40" s="8"/>
      <c r="C40" s="8"/>
      <c r="D40" s="8"/>
      <c r="E40" s="8"/>
      <c r="F40" s="47"/>
      <c r="G40" s="47"/>
      <c r="H40" s="33"/>
    </row>
    <row r="41" spans="1:8" x14ac:dyDescent="0.25">
      <c r="A41" s="14" t="s">
        <v>19</v>
      </c>
      <c r="B41" s="8"/>
      <c r="C41" s="8"/>
      <c r="D41" s="8"/>
      <c r="E41" s="8"/>
      <c r="F41" s="47">
        <f>G41*0.92</f>
        <v>5363.6</v>
      </c>
      <c r="G41" s="47">
        <v>5830</v>
      </c>
      <c r="H41" s="11"/>
    </row>
    <row r="42" spans="1:8" x14ac:dyDescent="0.25">
      <c r="A42" s="14" t="s">
        <v>37</v>
      </c>
      <c r="B42" s="8"/>
      <c r="C42" s="8"/>
      <c r="D42" s="8"/>
      <c r="E42" s="8"/>
      <c r="F42" s="47">
        <f>G42*0.92</f>
        <v>16866.36</v>
      </c>
      <c r="G42" s="47">
        <v>18333</v>
      </c>
      <c r="H42" s="11"/>
    </row>
    <row r="43" spans="1:8" x14ac:dyDescent="0.25">
      <c r="A43" s="6" t="s">
        <v>10</v>
      </c>
      <c r="B43" s="20"/>
      <c r="C43" s="20"/>
      <c r="D43" s="20"/>
      <c r="E43" s="20" t="s">
        <v>11</v>
      </c>
      <c r="F43" s="48">
        <f>F36-(F40+F41+F42)</f>
        <v>51537.680000000015</v>
      </c>
      <c r="G43" s="49">
        <f>G36-(G40+G41+G42)</f>
        <v>56019</v>
      </c>
      <c r="H43" s="11"/>
    </row>
    <row r="44" spans="1:8" x14ac:dyDescent="0.25">
      <c r="A44" s="6"/>
      <c r="B44" s="20"/>
      <c r="C44" s="20"/>
      <c r="D44" s="20"/>
      <c r="E44" s="8"/>
      <c r="F44" s="20"/>
      <c r="G44" s="50"/>
      <c r="H44" s="33"/>
    </row>
    <row r="45" spans="1:8" x14ac:dyDescent="0.25">
      <c r="A45" s="6"/>
      <c r="B45" s="20"/>
      <c r="C45" s="20"/>
      <c r="D45" s="20"/>
      <c r="E45" s="8"/>
      <c r="F45" s="20"/>
      <c r="G45" s="50"/>
      <c r="H45" s="33"/>
    </row>
    <row r="46" spans="1:8" x14ac:dyDescent="0.25">
      <c r="A46" s="6" t="s">
        <v>12</v>
      </c>
      <c r="B46" s="20"/>
      <c r="C46" s="20"/>
      <c r="D46" s="20"/>
      <c r="E46" s="8"/>
      <c r="F46" s="20"/>
      <c r="G46" s="50"/>
      <c r="H46" s="33"/>
    </row>
    <row r="47" spans="1:8" x14ac:dyDescent="0.25">
      <c r="A47" s="17" t="s">
        <v>42</v>
      </c>
      <c r="B47" s="20"/>
      <c r="C47" s="20"/>
      <c r="D47" s="20"/>
      <c r="E47" s="8"/>
      <c r="F47" s="21">
        <f>G47*0.92</f>
        <v>4600</v>
      </c>
      <c r="G47" s="21">
        <v>5000</v>
      </c>
      <c r="H47" s="33"/>
    </row>
    <row r="48" spans="1:8" x14ac:dyDescent="0.25">
      <c r="A48" s="17"/>
      <c r="B48" s="20"/>
      <c r="C48" s="20"/>
      <c r="D48" s="20"/>
      <c r="E48" s="8"/>
      <c r="F48" s="21">
        <f>G48*0.92</f>
        <v>0</v>
      </c>
      <c r="G48" s="21"/>
      <c r="H48" s="33"/>
    </row>
    <row r="49" spans="1:8" x14ac:dyDescent="0.25">
      <c r="A49" s="51"/>
      <c r="B49" s="52"/>
      <c r="C49" s="52"/>
      <c r="D49" s="52"/>
      <c r="E49" s="52"/>
      <c r="F49" s="53"/>
      <c r="G49" s="54"/>
      <c r="H49" s="33"/>
    </row>
    <row r="50" spans="1:8" ht="15.75" thickBot="1" x14ac:dyDescent="0.3">
      <c r="A50" s="6" t="s">
        <v>13</v>
      </c>
      <c r="B50" s="20"/>
      <c r="C50" s="20"/>
      <c r="D50" s="20"/>
      <c r="E50" s="20" t="s">
        <v>4</v>
      </c>
      <c r="F50" s="55">
        <f>F43-F47-F48</f>
        <v>46937.680000000015</v>
      </c>
      <c r="G50" s="55">
        <f>G43-(G47+G48+G49)</f>
        <v>51019</v>
      </c>
      <c r="H50" s="33"/>
    </row>
    <row r="51" spans="1:8" ht="15.75" thickTop="1" x14ac:dyDescent="0.25">
      <c r="A51" s="14"/>
      <c r="B51" s="8"/>
      <c r="C51" s="8"/>
      <c r="D51" s="8"/>
      <c r="E51" s="8"/>
      <c r="F51" s="20"/>
      <c r="G51" s="50"/>
      <c r="H51" s="33"/>
    </row>
    <row r="52" spans="1:8" x14ac:dyDescent="0.25">
      <c r="A52" s="14" t="s">
        <v>14</v>
      </c>
      <c r="B52" s="8"/>
      <c r="C52" s="8"/>
      <c r="D52" s="8"/>
      <c r="E52" s="8"/>
      <c r="F52" s="20"/>
      <c r="G52" s="21"/>
      <c r="H52" s="33"/>
    </row>
    <row r="53" spans="1:8" x14ac:dyDescent="0.25">
      <c r="A53" s="56" t="s">
        <v>28</v>
      </c>
      <c r="B53" s="57"/>
      <c r="C53" s="57"/>
      <c r="D53" s="57"/>
      <c r="E53" s="12"/>
      <c r="F53" s="21">
        <f>G53*0.92</f>
        <v>18400</v>
      </c>
      <c r="G53" s="21">
        <v>20000</v>
      </c>
      <c r="H53" s="33"/>
    </row>
    <row r="54" spans="1:8" x14ac:dyDescent="0.25">
      <c r="A54" s="17" t="s">
        <v>32</v>
      </c>
      <c r="B54" s="20"/>
      <c r="C54" s="20"/>
      <c r="D54" s="20"/>
      <c r="E54" s="8"/>
      <c r="F54" s="21">
        <f>G54*0.92</f>
        <v>2760</v>
      </c>
      <c r="G54" s="21">
        <v>3000</v>
      </c>
      <c r="H54" s="33"/>
    </row>
    <row r="55" spans="1:8" x14ac:dyDescent="0.25">
      <c r="A55" s="17" t="s">
        <v>33</v>
      </c>
      <c r="B55" s="20"/>
      <c r="C55" s="20"/>
      <c r="D55" s="20"/>
      <c r="E55" s="8"/>
      <c r="F55" s="21">
        <f>G55*0.92</f>
        <v>6440</v>
      </c>
      <c r="G55" s="21">
        <v>7000</v>
      </c>
      <c r="H55" s="33"/>
    </row>
    <row r="56" spans="1:8" x14ac:dyDescent="0.25">
      <c r="A56" s="17" t="s">
        <v>34</v>
      </c>
      <c r="B56" s="20"/>
      <c r="C56" s="20"/>
      <c r="D56" s="20"/>
      <c r="E56" s="8"/>
      <c r="F56" s="65">
        <f>G56*0.92</f>
        <v>11040</v>
      </c>
      <c r="G56" s="21">
        <v>12000</v>
      </c>
      <c r="H56" s="33"/>
    </row>
    <row r="57" spans="1:8" x14ac:dyDescent="0.25">
      <c r="A57" s="58"/>
      <c r="B57" s="57"/>
      <c r="C57" s="57"/>
      <c r="D57" s="57"/>
      <c r="E57" s="12"/>
      <c r="F57" s="50"/>
      <c r="G57" s="21"/>
      <c r="H57" s="33"/>
    </row>
    <row r="58" spans="1:8" x14ac:dyDescent="0.25">
      <c r="A58" s="59" t="s">
        <v>17</v>
      </c>
      <c r="B58" s="59"/>
      <c r="C58" s="59"/>
      <c r="G58" s="60" t="s">
        <v>40</v>
      </c>
      <c r="H58" s="33"/>
    </row>
    <row r="59" spans="1:8" ht="15.75" thickBot="1" x14ac:dyDescent="0.3">
      <c r="A59" s="61"/>
      <c r="B59" s="30"/>
      <c r="C59" s="30"/>
      <c r="D59" s="30"/>
      <c r="E59" s="30"/>
      <c r="F59" s="62"/>
      <c r="G59" s="63"/>
      <c r="H59" s="64"/>
    </row>
  </sheetData>
  <mergeCells count="1">
    <mergeCell ref="A1:H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4</SortOrder>
    <AccessLevelName xmlns="d08b57ff-b9b7-4581-975d-98f87b579a51">Åben</AccessLevelName>
    <EnclosureFileNumber xmlns="d08b57ff-b9b7-4581-975d-98f87b579a51">18163/18</EnclosureFileNumber>
    <MeetingStartDate xmlns="d08b57ff-b9b7-4581-975d-98f87b579a51">2018-05-07T11:00:00+00:00</MeetingStartDate>
    <AgendaId xmlns="d08b57ff-b9b7-4581-975d-98f87b579a51">8295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2796474</FusionId>
    <DocumentType xmlns="d08b57ff-b9b7-4581-975d-98f87b579a51"/>
    <AgendaAccessLevelName xmlns="d08b57ff-b9b7-4581-975d-98f87b579a51">Åben</AgendaAccessLevelName>
    <UNC xmlns="d08b57ff-b9b7-4581-975d-98f87b579a51">2539172</UNC>
    <MeetingDateAndTime xmlns="d08b57ff-b9b7-4581-975d-98f87b579a51">07-05-2018 fra 13:00 - 16:00</MeetingDateAndTime>
    <MeetingTitle xmlns="d08b57ff-b9b7-4581-975d-98f87b579a51">07-05-2018</MeetingTitle>
    <MeetingEndDate xmlns="d08b57ff-b9b7-4581-975d-98f87b579a51">2018-05-07T14:00:00+00:00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3C58F9E3-6ED2-4B40-BBC6-201A6F5077B2}"/>
</file>

<file path=customXml/itemProps2.xml><?xml version="1.0" encoding="utf-8"?>
<ds:datastoreItem xmlns:ds="http://schemas.openxmlformats.org/officeDocument/2006/customXml" ds:itemID="{7EF18AFA-E48E-4DFB-913F-7046E380FF61}"/>
</file>

<file path=customXml/itemProps3.xml><?xml version="1.0" encoding="utf-8"?>
<ds:datastoreItem xmlns:ds="http://schemas.openxmlformats.org/officeDocument/2006/customXml" ds:itemID="{30DCCDE8-4BA6-452B-906F-817876CDF8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UKF-07-05-2018 - Bilag 76.04 Oversigt over tilskudgaranti for puljen andre kulturelle arrangementer …</dc:title>
  <dc:creator>Signe Mejstrup Sørensen</dc:creator>
  <cp:lastModifiedBy>Signe Mejstrup Sørensen</cp:lastModifiedBy>
  <cp:lastPrinted>2018-05-03T07:56:39Z</cp:lastPrinted>
  <dcterms:created xsi:type="dcterms:W3CDTF">2018-01-31T08:58:57Z</dcterms:created>
  <dcterms:modified xsi:type="dcterms:W3CDTF">2018-11-16T09:11:23Z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